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2011" sheetId="1" r:id="rId1"/>
  </sheets>
  <externalReferences>
    <externalReference r:id="rId4"/>
  </externalReferences>
  <definedNames>
    <definedName name="_xlnm.Print_Titles" localSheetId="0">'2011'!$5:$5</definedName>
  </definedNames>
  <calcPr fullCalcOnLoad="1"/>
</workbook>
</file>

<file path=xl/sharedStrings.xml><?xml version="1.0" encoding="utf-8"?>
<sst xmlns="http://schemas.openxmlformats.org/spreadsheetml/2006/main" count="199" uniqueCount="198">
  <si>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</si>
  <si>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</si>
  <si>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</si>
  <si>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</si>
  <si>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</si>
  <si>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</si>
  <si>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</si>
  <si>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</si>
  <si>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</si>
  <si>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</si>
  <si>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</si>
  <si>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</si>
  <si>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</si>
  <si>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</si>
  <si>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</si>
  <si>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</si>
  <si>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</si>
  <si>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</si>
  <si>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</si>
  <si>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</si>
  <si>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</si>
  <si>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</si>
  <si>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</si>
  <si>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</si>
  <si>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</si>
  <si>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</si>
  <si>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</si>
  <si>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</si>
  <si>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</si>
  <si>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</si>
  <si>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</si>
  <si>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</si>
  <si>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</si>
  <si>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</si>
  <si>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</si>
  <si>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</si>
  <si>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</si>
  <si>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</si>
  <si>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</si>
  <si>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</si>
  <si>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</si>
  <si>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1 06 04000 02 0000 110</t>
  </si>
  <si>
    <t>Транспортный налог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</si>
  <si>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</si>
  <si>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</si>
  <si>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</si>
  <si>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</si>
  <si>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</si>
  <si>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</si>
  <si>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</si>
  <si>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</si>
  <si>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</si>
  <si>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1 11 05010 10 0000 120</t>
  </si>
  <si>
    <t>1 11 05025 05 0000 120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</si>
  <si>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  автономных учреждений)
</t>
  </si>
  <si>
    <t>1 11 07015 05 0000 120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</si>
  <si>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
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</si>
  <si>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</si>
  <si>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</si>
  <si>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</si>
  <si>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</si>
  <si>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</si>
  <si>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</si>
  <si>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</si>
  <si>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</si>
  <si>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</si>
  <si>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</si>
  <si>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1 14 02033 05 0000 410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</si>
  <si>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</si>
  <si>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</si>
  <si>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</si>
  <si>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</si>
  <si>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</si>
  <si>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</si>
  <si>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софинансирование расходов на решение вопросов местного значения поселений с реализацией ФЗ "Об общих принципах организации местного самоуправления в РФ"</t>
  </si>
  <si>
    <t>Субсидии на капитальный и текущей ремонт объектов социально-культурной сферы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</si>
  <si>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</si>
  <si>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комплекса", подпрограмма "Социальное развитие села до 2012 года" (ч/з Мин с/х РА)</t>
  </si>
  <si>
    <t>Субвенции на предоставление гарантированных услуг по погребению</t>
  </si>
  <si>
    <t xml:space="preserve">Субвенции на оплату жилищно-коммунальных услуг отдельным категориям граждан </t>
  </si>
  <si>
    <t>Субвенции на ежемесячное денежное вознаграждение за классное руководство (через Министерство образования, науки и молодежной политики Республики Алтай)</t>
  </si>
  <si>
    <t xml:space="preserve"> 2 02 03021 00 0000 151</t>
  </si>
  <si>
    <t xml:space="preserve">Субвенции бюджетам  муниципальных районов на выполнение передаваемых полномояий субъектов РФ 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</si>
  <si>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</si>
  <si>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</si>
  <si>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</si>
  <si>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</si>
  <si>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</si>
  <si>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 и управления охраной труда"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</si>
  <si>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</si>
  <si>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</si>
  <si>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</si>
  <si>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</si>
  <si>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обеспечение жилой площадью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</si>
  <si>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капитальное строительство объектов муниципальных образований</t>
  </si>
  <si>
    <t>Субсидии на поддержку комплексной компактной застройки и благоустройства сельских поселений в рамках пилотных проектов (ФЦП "Государственная программа развития сельского хозяйства) в рамках РЦП "Развитие агропромышленного комплекса РА на 2009-2012г" (ч/з Мин с/х РА)</t>
  </si>
  <si>
    <t>Субсидии на реализацию РЦП "Жилище" на 2008-2010г подпрограмма "Обеспечение земельных участков коммунальной инфраструктурой в целях жилищного строительства на территории РА" " (ч/з Мин рег РА)</t>
  </si>
  <si>
    <t>Налоговые доходы</t>
  </si>
  <si>
    <t>103 02000 01 0000 110</t>
  </si>
  <si>
    <t>Акцизы по подакцизным товарам (продукции), производимым на территории РФ</t>
  </si>
  <si>
    <t>Неналоговые доходы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</si>
  <si>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</si>
  <si>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</si>
  <si>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</si>
  <si>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</si>
  <si>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</si>
  <si>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</si>
  <si>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</si>
  <si>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на предоставление 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</si>
  <si>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</si>
  <si>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(через Министерство труда и социального развития РА)</t>
  </si>
  <si>
    <t>Субвенции  на содержание ребенка в семье опекуна и приемной семье, а таже вознаграждение, причитающееся приемному родителю (через Мин.образования, науки и молодежной политики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</si>
  <si>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(через Мин.труда и социального развития РА)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</si>
  <si>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Мин.образования, науки и молодежной политики РА)</t>
  </si>
  <si>
    <t>Субвенции на денежные выплаты медицинскому персоналу фельдшерско-акушерских пунктов, врачам, фельдшерам и медицинским  сестрам скорой медицинской помощи (через Мин.здравоохранения РА)</t>
  </si>
  <si>
    <t>Субвенции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РФ"</t>
  </si>
  <si>
    <t xml:space="preserve"> 2 07 00000 00 0000 180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</si>
  <si>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анваря 1995 года №5-ФЗ "О ветеранах", в соответствии с Указом  Президента РФ от 7 мая 2008 года  №714- "Об обеспечении жильем ветеранов Великой Отечественной войны 1941-1945 годов" 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</si>
  <si>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</si>
  <si>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</si>
  <si>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</si>
  <si>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>1 18 05030 05 0000 151</t>
  </si>
  <si>
    <t>1 19 05000 05 0000 151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</si>
  <si>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</si>
  <si>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</si>
  <si>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подготовку к отопительному сезону объектов ЖКХ, в т.ч. Кап.ремонт тепловой сети от котельных № 2,4 для подключения к модульной газовой котельной, замена котлов на котельной МУП "Майма"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</si>
  <si>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</si>
  <si>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на составление списков кандидатов в присяжные заседатели федеральных судов общей юрисдикции в РФ</t>
  </si>
  <si>
    <t>Субвенции бюджетам муниципальных районов на оздоровление детей</t>
  </si>
  <si>
    <t xml:space="preserve"> 2 02 02008 05 0000 151</t>
  </si>
  <si>
    <t>Субсидии бюджетам муниципальных районов на обеспечение жильем молодых семей (ч/з Мин образ РА)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</si>
  <si>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</si>
  <si>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</si>
  <si>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</si>
  <si>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 xml:space="preserve"> 2 02 02077 05 0000 151</t>
  </si>
  <si>
    <t xml:space="preserve"> 2 02 02080 05 0000 151</t>
  </si>
  <si>
    <t>2 02 02085 05 0000 151</t>
  </si>
  <si>
    <t>Субсидии бюджетам муниципальных районов на осуществление мероприятий обеспечению жильем граждан РФ, проживающих  в сельской местности</t>
  </si>
  <si>
    <t>2 02 02088 05 0001 151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</si>
  <si>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средств, поступивших от гос. корпорации Фонд содействия реформированию ЖКХ</t>
  </si>
  <si>
    <t>2 02 02088 05 0004 151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</si>
  <si>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средств, поступивших от гос. корпорации Фонд содействия реформированию ЖКХ</t>
  </si>
  <si>
    <t>2 02 02089 05 0001 151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</si>
  <si>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 бюджетов</t>
  </si>
  <si>
    <t>2 02 02089 05 0004 151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</si>
  <si>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</si>
  <si>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</si>
  <si>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</si>
  <si>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2 02 02999 05 0000 151</t>
  </si>
  <si>
    <t xml:space="preserve"> 2 02 03001 05 0000 151</t>
  </si>
  <si>
    <t xml:space="preserve"> 2 02 03002 05 0000 151</t>
  </si>
  <si>
    <t>Субвенции бюджетам муниципальных районов на осуществление полномочий по подготовке проведения статистических переписей (ч/з Минрегионразвития РА)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</si>
  <si>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</si>
  <si>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</si>
  <si>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</si>
  <si>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</si>
  <si>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</si>
  <si>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</si>
  <si>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</si>
  <si>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</si>
  <si>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</si>
  <si>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</si>
  <si>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</si>
  <si>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</si>
  <si>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</si>
  <si>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</si>
  <si>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</si>
  <si>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Субсидии на реализацию РЦП "Жилище" на 2008-2010г мероприятие "Самый благоустроенный населенный пункт РА (остаток неиспользованных средств) (ч/з Мин рег. РА)</t>
  </si>
  <si>
    <t>Субсидии на реализацию РЦП "Оснащение многоквартирных домов коллективными (общедомовыми) приборами учета потребления коммунального ресурса на 2009-2011гг" (ч/з Мин рег. РА)</t>
  </si>
  <si>
    <t>Субсидии на РЦП "Энергосбережение в ЖКХ" (2010-15гг)</t>
  </si>
  <si>
    <t>Субвенции бюджетам муниципальных районов на выплату ежемесячного пособия на ребенка</t>
  </si>
  <si>
    <t>Субсидии на осуществление капитального ремонта гидротехнических сооружений муниципальных образований (ч/з Мин.лесного хоз-ва РА)</t>
  </si>
  <si>
    <t>108 03010 01 0000 110</t>
  </si>
  <si>
    <t>108 07084 01 0000 110</t>
  </si>
  <si>
    <t>108 07140 01 0000 110</t>
  </si>
  <si>
    <t>108 07150 01 0000 110</t>
  </si>
  <si>
    <t>Государственная пошлина 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зачисляя в бюджеты муниципальных образований</t>
  </si>
  <si>
    <t>Государственная пошлина  за выдачу разрешения на установку рекламной конструкции</t>
  </si>
  <si>
    <t>Объем поступлений доходов в бюджет муниципального образования "Майминский район" в 2011 году</t>
  </si>
  <si>
    <t>Изменения (+;-)</t>
  </si>
  <si>
    <t>Сумма с учетом изменений</t>
  </si>
  <si>
    <t xml:space="preserve">Государственная пошлина за гос.регистрацию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</t>
  </si>
  <si>
    <t xml:space="preserve"> Государственная пошлина по делам, рассматриваемым в судах общей юрисдикции, мировыми судьями (за искл. Верховного Суда Российской Федерации)</t>
  </si>
  <si>
    <t>1 13 02024 05 0000 130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</si>
  <si>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</si>
  <si>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1 06 05000 02 0000 110</t>
  </si>
  <si>
    <t>Налог на игорный бизнес</t>
  </si>
  <si>
    <t>Субсидии на реализацию РЦП "Охрана водных объектов РА и защита населения от негативного воздействия вод до 2020г"  (ч/з Мин рег РА)</t>
  </si>
  <si>
    <t>Субсидии на реализацию РЦП "Демографическое развитие РА на 2010-2015г"  (ч/з Мин рег РА)</t>
  </si>
  <si>
    <t>Субсидии на реализацию РЦП "Развитие физ.культуры и спорта в РА на 2009-2015г"  (ч/з Мин рег РА)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</si>
  <si>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</si>
  <si>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гос.полномочий по вопросам административного законодательства</t>
  </si>
  <si>
    <t>Налоговые и неналоговые доходы</t>
  </si>
  <si>
    <t xml:space="preserve">Сумма на 2011год                                 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</si>
  <si>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</si>
  <si>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2 19 05000 05 0000 151</t>
  </si>
  <si>
    <t>2 18 05030 05 0000 151</t>
  </si>
  <si>
    <r>
      <t>Приложение №1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2011 год и на плановый период 2012 и 2013 годов»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</si>
</sst>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1" fontId="2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17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175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8" fillId="4" borderId="10" xfId="0" applyFont="1" applyFill="1" applyBorder="1" applyAlignment="1">
      <alignment/>
    </xf>
    <xf numFmtId="175" fontId="3" fillId="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25.00390625" style="1" customWidth="1"/>
    <col min="2" max="2" width="42.25390625" style="1" customWidth="1"/>
    <col min="3" max="3" width="17.75390625" style="1" hidden="1" customWidth="1"/>
    <col min="4" max="5" width="17.75390625" style="1" customWidth="1"/>
    <col min="6" max="6" width="12.625" style="40" customWidth="1"/>
  </cols>
  <sheetData>
    <row r="1" spans="1:6" s="6" customFormat="1" ht="89.25">
      <c r="A1" s="5"/>
      <c r="B1" s="5"/>
      <c r="C1" s="13"/>
      <c r="D1" s="13"/>
      <c r="E1" s="13" t="s">
        <v>197</v>
      </c>
      <c r="F1" s="38"/>
    </row>
    <row r="2" spans="1:6" s="6" customFormat="1" ht="12.75">
      <c r="A2" s="5"/>
      <c r="B2" s="5"/>
      <c r="C2" s="13"/>
      <c r="D2" s="13"/>
      <c r="E2" s="13"/>
      <c r="F2" s="38"/>
    </row>
    <row r="3" spans="1:6" s="6" customFormat="1" ht="12.75">
      <c r="A3" s="58" t="s">
        <v>178</v>
      </c>
      <c r="B3" s="59"/>
      <c r="C3" s="59"/>
      <c r="D3" s="59"/>
      <c r="E3" s="59"/>
      <c r="F3" s="38"/>
    </row>
    <row r="4" spans="1:6" s="6" customFormat="1" ht="15.75">
      <c r="A4" s="4"/>
      <c r="B4" s="4"/>
      <c r="C4" s="7"/>
      <c r="D4" s="7"/>
      <c r="E4" s="7" t="s">
        <v>6</v>
      </c>
      <c r="F4" s="38"/>
    </row>
    <row r="5" spans="1:6" s="6" customFormat="1" ht="63">
      <c r="A5" s="3" t="s">
        <v>4</v>
      </c>
      <c r="B5" s="3" t="s">
        <v>5</v>
      </c>
      <c r="C5" s="3" t="s">
        <v>193</v>
      </c>
      <c r="D5" s="3" t="s">
        <v>179</v>
      </c>
      <c r="E5" s="3" t="s">
        <v>180</v>
      </c>
      <c r="F5" s="38"/>
    </row>
    <row r="6" spans="1:6" s="6" customFormat="1" ht="12.75">
      <c r="A6" s="10">
        <v>1</v>
      </c>
      <c r="B6" s="10">
        <v>2</v>
      </c>
      <c r="C6" s="10"/>
      <c r="D6" s="10">
        <v>3</v>
      </c>
      <c r="E6" s="10">
        <v>4</v>
      </c>
      <c r="F6" s="38"/>
    </row>
    <row r="7" spans="1:6" s="6" customFormat="1" ht="15.75">
      <c r="A7" s="44"/>
      <c r="B7" s="45" t="s">
        <v>192</v>
      </c>
      <c r="C7" s="46">
        <f>C8+C28+C115</f>
        <v>162712.5</v>
      </c>
      <c r="D7" s="46">
        <f>D8+D28+D115</f>
        <v>-4.547473508864641E-13</v>
      </c>
      <c r="E7" s="46">
        <f>E8+E28+E115</f>
        <v>162712.5</v>
      </c>
      <c r="F7" s="38"/>
    </row>
    <row r="8" spans="1:6" s="6" customFormat="1" ht="15.75">
      <c r="A8" s="47"/>
      <c r="B8" s="36" t="s">
        <v>97</v>
      </c>
      <c r="C8" s="37">
        <f>C9+C11+C13+C17+C21+C22+C27</f>
        <v>129170.7</v>
      </c>
      <c r="D8" s="37">
        <f>D9+D11+D13+D17+D21+D22+D27</f>
        <v>0</v>
      </c>
      <c r="E8" s="37">
        <f>E9+E11+E13+E17+E21+E22+E27</f>
        <v>129170.7</v>
      </c>
      <c r="F8" s="38"/>
    </row>
    <row r="9" spans="1:6" s="6" customFormat="1" ht="15.75">
      <c r="A9" s="3" t="s">
        <v>0</v>
      </c>
      <c r="B9" s="19" t="s">
        <v>1</v>
      </c>
      <c r="C9" s="14">
        <f>C10</f>
        <v>78000</v>
      </c>
      <c r="D9" s="14">
        <f>D10</f>
        <v>0</v>
      </c>
      <c r="E9" s="14">
        <f>E10</f>
        <v>78000</v>
      </c>
      <c r="F9" s="38"/>
    </row>
    <row r="10" spans="1:6" s="6" customFormat="1" ht="15.75">
      <c r="A10" s="2" t="s">
        <v>2</v>
      </c>
      <c r="B10" s="12" t="s">
        <v>3</v>
      </c>
      <c r="C10" s="15">
        <v>78000</v>
      </c>
      <c r="D10" s="15">
        <f>E10-C10</f>
        <v>0</v>
      </c>
      <c r="E10" s="15">
        <v>78000</v>
      </c>
      <c r="F10" s="38"/>
    </row>
    <row r="11" spans="1:6" s="8" customFormat="1" ht="42.75">
      <c r="A11" s="3" t="s">
        <v>43</v>
      </c>
      <c r="B11" s="19" t="s">
        <v>44</v>
      </c>
      <c r="C11" s="14">
        <f>C12</f>
        <v>4100</v>
      </c>
      <c r="D11" s="14">
        <f>D12</f>
        <v>0</v>
      </c>
      <c r="E11" s="14">
        <f>E12</f>
        <v>4100</v>
      </c>
      <c r="F11" s="39"/>
    </row>
    <row r="12" spans="1:6" s="8" customFormat="1" ht="45">
      <c r="A12" s="2" t="s">
        <v>98</v>
      </c>
      <c r="B12" s="12" t="s">
        <v>99</v>
      </c>
      <c r="C12" s="15">
        <v>4100</v>
      </c>
      <c r="D12" s="15">
        <f>E12-C12</f>
        <v>0</v>
      </c>
      <c r="E12" s="15">
        <v>4100</v>
      </c>
      <c r="F12" s="38"/>
    </row>
    <row r="13" spans="1:6" s="8" customFormat="1" ht="15.75">
      <c r="A13" s="3" t="s">
        <v>7</v>
      </c>
      <c r="B13" s="19" t="s">
        <v>8</v>
      </c>
      <c r="C13" s="14">
        <f>SUM(C14:C16)</f>
        <v>31840.6</v>
      </c>
      <c r="D13" s="14">
        <f>SUM(D14:D16)</f>
        <v>0</v>
      </c>
      <c r="E13" s="14">
        <f>SUM(E14:E16)</f>
        <v>31840.6</v>
      </c>
      <c r="F13" s="39"/>
    </row>
    <row r="14" spans="1:6" s="6" customFormat="1" ht="30">
      <c r="A14" s="2" t="s">
        <v>35</v>
      </c>
      <c r="B14" s="12" t="s">
        <v>36</v>
      </c>
      <c r="C14" s="15">
        <v>20235.6</v>
      </c>
      <c r="D14" s="15">
        <f>E14-C14</f>
        <v>0</v>
      </c>
      <c r="E14" s="15">
        <v>20235.6</v>
      </c>
      <c r="F14" s="38"/>
    </row>
    <row r="15" spans="1:6" s="6" customFormat="1" ht="30">
      <c r="A15" s="2" t="s">
        <v>37</v>
      </c>
      <c r="B15" s="12" t="s">
        <v>38</v>
      </c>
      <c r="C15" s="15">
        <v>11450</v>
      </c>
      <c r="D15" s="15">
        <f>E15-C15</f>
        <v>0</v>
      </c>
      <c r="E15" s="15">
        <v>11450</v>
      </c>
      <c r="F15" s="38"/>
    </row>
    <row r="16" spans="1:6" s="6" customFormat="1" ht="15.75">
      <c r="A16" s="2" t="s">
        <v>9</v>
      </c>
      <c r="B16" s="12" t="s">
        <v>10</v>
      </c>
      <c r="C16" s="15">
        <v>155</v>
      </c>
      <c r="D16" s="15">
        <f>E16-C16</f>
        <v>0</v>
      </c>
      <c r="E16" s="15">
        <v>155</v>
      </c>
      <c r="F16" s="38"/>
    </row>
    <row r="17" spans="1:6" s="8" customFormat="1" ht="15.75">
      <c r="A17" s="3" t="s">
        <v>11</v>
      </c>
      <c r="B17" s="19" t="s">
        <v>12</v>
      </c>
      <c r="C17" s="14">
        <f>SUM(C18:C20)</f>
        <v>7185.9</v>
      </c>
      <c r="D17" s="14">
        <f>SUM(D18:D20)</f>
        <v>0</v>
      </c>
      <c r="E17" s="14">
        <f>SUM(E18:E20)</f>
        <v>7185.9</v>
      </c>
      <c r="F17" s="39"/>
    </row>
    <row r="18" spans="1:6" s="6" customFormat="1" ht="15.75">
      <c r="A18" s="2" t="s">
        <v>39</v>
      </c>
      <c r="B18" s="12" t="s">
        <v>40</v>
      </c>
      <c r="C18" s="15">
        <v>6357.2</v>
      </c>
      <c r="D18" s="15">
        <f>E18-C18</f>
        <v>0</v>
      </c>
      <c r="E18" s="15">
        <v>6357.2</v>
      </c>
      <c r="F18" s="38"/>
    </row>
    <row r="19" spans="1:6" s="6" customFormat="1" ht="15.75">
      <c r="A19" s="2" t="s">
        <v>41</v>
      </c>
      <c r="B19" s="12" t="s">
        <v>42</v>
      </c>
      <c r="C19" s="15">
        <v>0</v>
      </c>
      <c r="D19" s="15">
        <f>E19-C19</f>
        <v>0</v>
      </c>
      <c r="E19" s="15">
        <v>0</v>
      </c>
      <c r="F19" s="38"/>
    </row>
    <row r="20" spans="1:6" s="6" customFormat="1" ht="15.75">
      <c r="A20" s="2" t="s">
        <v>185</v>
      </c>
      <c r="B20" s="12" t="s">
        <v>186</v>
      </c>
      <c r="C20" s="15">
        <v>828.7</v>
      </c>
      <c r="D20" s="15">
        <f>E20-C20</f>
        <v>0</v>
      </c>
      <c r="E20" s="15">
        <v>828.7</v>
      </c>
      <c r="F20" s="38"/>
    </row>
    <row r="21" spans="1:6" s="8" customFormat="1" ht="28.5">
      <c r="A21" s="3" t="s">
        <v>45</v>
      </c>
      <c r="B21" s="19" t="s">
        <v>46</v>
      </c>
      <c r="C21" s="14">
        <v>2305.3</v>
      </c>
      <c r="D21" s="14">
        <f>E21-C21</f>
        <v>0</v>
      </c>
      <c r="E21" s="14">
        <v>2305.3</v>
      </c>
      <c r="F21" s="38"/>
    </row>
    <row r="22" spans="1:6" s="8" customFormat="1" ht="15.75">
      <c r="A22" s="3" t="s">
        <v>47</v>
      </c>
      <c r="B22" s="19" t="s">
        <v>48</v>
      </c>
      <c r="C22" s="14">
        <f>SUM(C23:C26)</f>
        <v>5351</v>
      </c>
      <c r="D22" s="14">
        <f>SUM(D23:D26)</f>
        <v>0</v>
      </c>
      <c r="E22" s="14">
        <f>SUM(E23:E26)</f>
        <v>5351</v>
      </c>
      <c r="F22" s="39"/>
    </row>
    <row r="23" spans="1:6" s="8" customFormat="1" ht="60">
      <c r="A23" s="54" t="s">
        <v>172</v>
      </c>
      <c r="B23" s="20" t="s">
        <v>182</v>
      </c>
      <c r="C23" s="15">
        <v>1600</v>
      </c>
      <c r="D23" s="15">
        <f>E23-C23</f>
        <v>0</v>
      </c>
      <c r="E23" s="15">
        <v>1600</v>
      </c>
      <c r="F23" s="39"/>
    </row>
    <row r="24" spans="1:5" s="39" customFormat="1" ht="90">
      <c r="A24" s="2" t="s">
        <v>173</v>
      </c>
      <c r="B24" s="55" t="s">
        <v>176</v>
      </c>
      <c r="C24" s="15">
        <v>2720</v>
      </c>
      <c r="D24" s="15">
        <f>E24-C24</f>
        <v>0</v>
      </c>
      <c r="E24" s="15">
        <v>2720</v>
      </c>
    </row>
    <row r="25" spans="1:5" s="39" customFormat="1" ht="107.25" customHeight="1">
      <c r="A25" s="2" t="s">
        <v>174</v>
      </c>
      <c r="B25" s="20" t="s">
        <v>181</v>
      </c>
      <c r="C25" s="15">
        <v>971</v>
      </c>
      <c r="D25" s="15">
        <f>E25-C25</f>
        <v>0</v>
      </c>
      <c r="E25" s="15">
        <v>971</v>
      </c>
    </row>
    <row r="26" spans="1:5" s="39" customFormat="1" ht="45">
      <c r="A26" s="2" t="s">
        <v>175</v>
      </c>
      <c r="B26" s="55" t="s">
        <v>177</v>
      </c>
      <c r="C26" s="15">
        <v>60</v>
      </c>
      <c r="D26" s="15">
        <f>E26-C26</f>
        <v>0</v>
      </c>
      <c r="E26" s="15">
        <v>60</v>
      </c>
    </row>
    <row r="27" spans="1:6" s="8" customFormat="1" ht="42.75">
      <c r="A27" s="3" t="s">
        <v>49</v>
      </c>
      <c r="B27" s="19" t="s">
        <v>50</v>
      </c>
      <c r="C27" s="14">
        <v>387.9</v>
      </c>
      <c r="D27" s="15">
        <f>E27-C27</f>
        <v>0</v>
      </c>
      <c r="E27" s="14">
        <v>387.9</v>
      </c>
      <c r="F27" s="39"/>
    </row>
    <row r="28" spans="1:6" s="8" customFormat="1" ht="15.75">
      <c r="A28" s="3"/>
      <c r="B28" s="36" t="s">
        <v>100</v>
      </c>
      <c r="C28" s="37">
        <f>C29+C35+C37+C40+C43+C44+C45+C46</f>
        <v>33541.8</v>
      </c>
      <c r="D28" s="37">
        <f>D29+D35+D37+D40+D43+D44+D45+D46</f>
        <v>-4.547473508864641E-13</v>
      </c>
      <c r="E28" s="37">
        <f>E29+E35+E37+E40+E43+E44+E45+E46</f>
        <v>33541.799999999996</v>
      </c>
      <c r="F28" s="39"/>
    </row>
    <row r="29" spans="1:6" s="8" customFormat="1" ht="42.75">
      <c r="A29" s="3" t="s">
        <v>13</v>
      </c>
      <c r="B29" s="19" t="s">
        <v>14</v>
      </c>
      <c r="C29" s="14">
        <f>SUM(C30,C33:C34)</f>
        <v>7990.3</v>
      </c>
      <c r="D29" s="14">
        <f>SUM(D30,D33:D34)</f>
        <v>0</v>
      </c>
      <c r="E29" s="14">
        <f>SUM(E30,E33:E34)</f>
        <v>7990.3</v>
      </c>
      <c r="F29" s="39"/>
    </row>
    <row r="30" spans="1:6" s="6" customFormat="1" ht="89.25">
      <c r="A30" s="2" t="s">
        <v>15</v>
      </c>
      <c r="B30" s="48" t="s">
        <v>51</v>
      </c>
      <c r="C30" s="16">
        <f>SUM(C31:C32)</f>
        <v>7490</v>
      </c>
      <c r="D30" s="16">
        <f>SUM(D31:D32)</f>
        <v>0</v>
      </c>
      <c r="E30" s="16">
        <f>SUM(E31:E32)</f>
        <v>7490</v>
      </c>
      <c r="F30" s="38"/>
    </row>
    <row r="31" spans="1:6" s="6" customFormat="1" ht="102">
      <c r="A31" s="2" t="s">
        <v>52</v>
      </c>
      <c r="B31" s="48" t="s">
        <v>101</v>
      </c>
      <c r="C31" s="16">
        <v>6777</v>
      </c>
      <c r="D31" s="15">
        <f>E31-C31</f>
        <v>0</v>
      </c>
      <c r="E31" s="16">
        <v>6777</v>
      </c>
      <c r="F31" s="38"/>
    </row>
    <row r="32" spans="1:6" s="6" customFormat="1" ht="89.25">
      <c r="A32" s="9" t="s">
        <v>53</v>
      </c>
      <c r="B32" s="48" t="s">
        <v>54</v>
      </c>
      <c r="C32" s="15">
        <v>713</v>
      </c>
      <c r="D32" s="15">
        <f>E32-C32</f>
        <v>0</v>
      </c>
      <c r="E32" s="15">
        <v>713</v>
      </c>
      <c r="F32" s="38"/>
    </row>
    <row r="33" spans="1:6" s="6" customFormat="1" ht="76.5">
      <c r="A33" s="2" t="s">
        <v>55</v>
      </c>
      <c r="B33" s="48" t="s">
        <v>56</v>
      </c>
      <c r="C33" s="15">
        <v>370</v>
      </c>
      <c r="D33" s="15">
        <f>E33-C33</f>
        <v>0</v>
      </c>
      <c r="E33" s="15">
        <v>370</v>
      </c>
      <c r="F33" s="38"/>
    </row>
    <row r="34" spans="1:6" s="6" customFormat="1" ht="89.25">
      <c r="A34" s="2" t="s">
        <v>57</v>
      </c>
      <c r="B34" s="48" t="s">
        <v>58</v>
      </c>
      <c r="C34" s="15">
        <v>130.3</v>
      </c>
      <c r="D34" s="15">
        <f>E34-C34</f>
        <v>0</v>
      </c>
      <c r="E34" s="15">
        <v>130.3</v>
      </c>
      <c r="F34" s="38"/>
    </row>
    <row r="35" spans="1:6" s="8" customFormat="1" ht="28.5">
      <c r="A35" s="3" t="s">
        <v>59</v>
      </c>
      <c r="B35" s="21" t="s">
        <v>60</v>
      </c>
      <c r="C35" s="14">
        <f>C36</f>
        <v>600</v>
      </c>
      <c r="D35" s="14">
        <f>D36</f>
        <v>0</v>
      </c>
      <c r="E35" s="14">
        <f>E36</f>
        <v>600</v>
      </c>
      <c r="F35" s="39"/>
    </row>
    <row r="36" spans="1:6" s="6" customFormat="1" ht="30">
      <c r="A36" s="2" t="s">
        <v>61</v>
      </c>
      <c r="B36" s="20" t="s">
        <v>62</v>
      </c>
      <c r="C36" s="15">
        <v>600</v>
      </c>
      <c r="D36" s="15">
        <f>E36-C36</f>
        <v>0</v>
      </c>
      <c r="E36" s="15">
        <v>600</v>
      </c>
      <c r="F36" s="38"/>
    </row>
    <row r="37" spans="1:6" s="8" customFormat="1" ht="28.5">
      <c r="A37" s="3" t="s">
        <v>16</v>
      </c>
      <c r="B37" s="19" t="s">
        <v>17</v>
      </c>
      <c r="C37" s="14">
        <f>SUM(C38:C39)</f>
        <v>11587.5</v>
      </c>
      <c r="D37" s="14">
        <f>SUM(D38:D39)</f>
        <v>1751.8999999999996</v>
      </c>
      <c r="E37" s="14">
        <f>SUM(E38:E39)</f>
        <v>13339.4</v>
      </c>
      <c r="F37" s="39"/>
    </row>
    <row r="38" spans="1:6" s="8" customFormat="1" ht="63">
      <c r="A38" s="2" t="s">
        <v>183</v>
      </c>
      <c r="B38" s="56" t="s">
        <v>184</v>
      </c>
      <c r="C38" s="15">
        <v>0</v>
      </c>
      <c r="D38" s="15">
        <f>E38-C38</f>
        <v>0</v>
      </c>
      <c r="E38" s="15">
        <v>0</v>
      </c>
      <c r="F38" s="39"/>
    </row>
    <row r="39" spans="1:6" s="6" customFormat="1" ht="60">
      <c r="A39" s="2" t="s">
        <v>63</v>
      </c>
      <c r="B39" s="12" t="s">
        <v>64</v>
      </c>
      <c r="C39" s="15">
        <v>11587.5</v>
      </c>
      <c r="D39" s="15">
        <f>E39-C39</f>
        <v>1751.8999999999996</v>
      </c>
      <c r="E39" s="15">
        <v>13339.4</v>
      </c>
      <c r="F39" s="38"/>
    </row>
    <row r="40" spans="1:6" s="8" customFormat="1" ht="28.5">
      <c r="A40" s="3" t="s">
        <v>18</v>
      </c>
      <c r="B40" s="19" t="s">
        <v>19</v>
      </c>
      <c r="C40" s="14">
        <f>SUM(C41:C42)</f>
        <v>8012.1</v>
      </c>
      <c r="D40" s="14">
        <f>SUM(D41:D42)</f>
        <v>0</v>
      </c>
      <c r="E40" s="14">
        <f>SUM(E41:E42)</f>
        <v>8012.1</v>
      </c>
      <c r="F40" s="39"/>
    </row>
    <row r="41" spans="1:6" s="6" customFormat="1" ht="102">
      <c r="A41" s="2" t="s">
        <v>67</v>
      </c>
      <c r="B41" s="49" t="s">
        <v>102</v>
      </c>
      <c r="C41" s="15">
        <v>477.6</v>
      </c>
      <c r="D41" s="15">
        <f aca="true" t="shared" si="0" ref="D41:D46">E41-C41</f>
        <v>0</v>
      </c>
      <c r="E41" s="15">
        <v>477.6</v>
      </c>
      <c r="F41" s="38"/>
    </row>
    <row r="42" spans="1:6" s="6" customFormat="1" ht="51">
      <c r="A42" s="2" t="s">
        <v>65</v>
      </c>
      <c r="B42" s="49" t="s">
        <v>66</v>
      </c>
      <c r="C42" s="15">
        <v>7534.5</v>
      </c>
      <c r="D42" s="15">
        <f t="shared" si="0"/>
        <v>0</v>
      </c>
      <c r="E42" s="15">
        <v>7534.5</v>
      </c>
      <c r="F42" s="38"/>
    </row>
    <row r="43" spans="1:6" s="8" customFormat="1" ht="15.75">
      <c r="A43" s="3" t="s">
        <v>20</v>
      </c>
      <c r="B43" s="19" t="s">
        <v>21</v>
      </c>
      <c r="C43" s="14">
        <v>3600</v>
      </c>
      <c r="D43" s="14">
        <f t="shared" si="0"/>
        <v>0</v>
      </c>
      <c r="E43" s="14">
        <v>3600</v>
      </c>
      <c r="F43" s="39"/>
    </row>
    <row r="44" spans="1:6" s="8" customFormat="1" ht="28.5">
      <c r="A44" s="3" t="s">
        <v>103</v>
      </c>
      <c r="B44" s="19" t="s">
        <v>118</v>
      </c>
      <c r="C44" s="14">
        <v>1751.9</v>
      </c>
      <c r="D44" s="14">
        <f t="shared" si="0"/>
        <v>-1751.9</v>
      </c>
      <c r="E44" s="14">
        <v>0</v>
      </c>
      <c r="F44" s="39"/>
    </row>
    <row r="45" spans="1:6" s="8" customFormat="1" ht="75">
      <c r="A45" s="3" t="s">
        <v>121</v>
      </c>
      <c r="B45" s="12" t="s">
        <v>123</v>
      </c>
      <c r="C45" s="15">
        <v>0</v>
      </c>
      <c r="D45" s="15">
        <f t="shared" si="0"/>
        <v>0</v>
      </c>
      <c r="E45" s="15">
        <v>0</v>
      </c>
      <c r="F45" s="39"/>
    </row>
    <row r="46" spans="1:6" s="8" customFormat="1" ht="60">
      <c r="A46" s="3" t="s">
        <v>122</v>
      </c>
      <c r="B46" s="12" t="s">
        <v>124</v>
      </c>
      <c r="C46" s="15">
        <v>0</v>
      </c>
      <c r="D46" s="15">
        <f t="shared" si="0"/>
        <v>0</v>
      </c>
      <c r="E46" s="15">
        <v>0</v>
      </c>
      <c r="F46" s="39"/>
    </row>
    <row r="47" spans="1:6" s="8" customFormat="1" ht="15.75">
      <c r="A47" s="41" t="s">
        <v>22</v>
      </c>
      <c r="B47" s="42" t="s">
        <v>23</v>
      </c>
      <c r="C47" s="43">
        <f>C48+C114+C116+C117</f>
        <v>483199.89999999997</v>
      </c>
      <c r="D47" s="43">
        <f>D48+D114+D116+D117</f>
        <v>-1926.31966</v>
      </c>
      <c r="E47" s="43">
        <f>E48+E114+E116+E117</f>
        <v>481273.58034</v>
      </c>
      <c r="F47" s="39"/>
    </row>
    <row r="48" spans="1:6" s="6" customFormat="1" ht="42.75">
      <c r="A48" s="3" t="s">
        <v>24</v>
      </c>
      <c r="B48" s="19" t="s">
        <v>34</v>
      </c>
      <c r="C48" s="14">
        <f>C49+C53+C79+C112</f>
        <v>483199.89999999997</v>
      </c>
      <c r="D48" s="14">
        <f>D49+D53+D79+D112</f>
        <v>1000</v>
      </c>
      <c r="E48" s="14">
        <f>E49+E53+E79+E112</f>
        <v>484199.89999999997</v>
      </c>
      <c r="F48" s="38"/>
    </row>
    <row r="49" spans="1:6" s="6" customFormat="1" ht="42.75">
      <c r="A49" s="3" t="s">
        <v>25</v>
      </c>
      <c r="B49" s="19" t="s">
        <v>27</v>
      </c>
      <c r="C49" s="14">
        <f>SUM(C50:C52)</f>
        <v>87444.6</v>
      </c>
      <c r="D49" s="14">
        <f>SUM(D50:D52)</f>
        <v>0</v>
      </c>
      <c r="E49" s="14">
        <f>SUM(E50:E52)</f>
        <v>87444.6</v>
      </c>
      <c r="F49" s="38"/>
    </row>
    <row r="50" spans="1:6" s="6" customFormat="1" ht="45">
      <c r="A50" s="2" t="s">
        <v>70</v>
      </c>
      <c r="B50" s="12" t="s">
        <v>104</v>
      </c>
      <c r="C50" s="15">
        <v>77859.8</v>
      </c>
      <c r="D50" s="15">
        <f>E50-C50</f>
        <v>0</v>
      </c>
      <c r="E50" s="15">
        <v>77859.8</v>
      </c>
      <c r="F50" s="38"/>
    </row>
    <row r="51" spans="1:6" s="6" customFormat="1" ht="30">
      <c r="A51" s="2" t="s">
        <v>71</v>
      </c>
      <c r="B51" s="12" t="s">
        <v>105</v>
      </c>
      <c r="C51" s="15">
        <v>7584.6</v>
      </c>
      <c r="D51" s="15">
        <f>E51-C51</f>
        <v>0</v>
      </c>
      <c r="E51" s="15">
        <v>7584.6</v>
      </c>
      <c r="F51" s="39"/>
    </row>
    <row r="52" spans="1:6" s="6" customFormat="1" ht="45">
      <c r="A52" s="2" t="s">
        <v>72</v>
      </c>
      <c r="B52" s="12" t="s">
        <v>33</v>
      </c>
      <c r="C52" s="15">
        <v>2000.2</v>
      </c>
      <c r="D52" s="15">
        <f>E52-C52</f>
        <v>0</v>
      </c>
      <c r="E52" s="15">
        <v>2000.2</v>
      </c>
      <c r="F52" s="38"/>
    </row>
    <row r="53" spans="1:6" s="6" customFormat="1" ht="57">
      <c r="A53" s="3" t="s">
        <v>29</v>
      </c>
      <c r="B53" s="19" t="s">
        <v>28</v>
      </c>
      <c r="C53" s="14">
        <f>SUM(C54:C65)</f>
        <v>169661.4</v>
      </c>
      <c r="D53" s="14">
        <f>SUM(D54:D65)</f>
        <v>0</v>
      </c>
      <c r="E53" s="14">
        <f>SUM(E54:E65)</f>
        <v>169661.4</v>
      </c>
      <c r="F53" s="38"/>
    </row>
    <row r="54" spans="1:6" s="6" customFormat="1" ht="45">
      <c r="A54" s="2" t="s">
        <v>129</v>
      </c>
      <c r="B54" s="22" t="s">
        <v>130</v>
      </c>
      <c r="C54" s="15"/>
      <c r="D54" s="15">
        <f aca="true" t="shared" si="1" ref="D54:D64">E54-C54</f>
        <v>0</v>
      </c>
      <c r="E54" s="15"/>
      <c r="F54" s="38"/>
    </row>
    <row r="55" spans="1:6" s="6" customFormat="1" ht="75">
      <c r="A55" s="2" t="s">
        <v>131</v>
      </c>
      <c r="B55" s="12" t="s">
        <v>132</v>
      </c>
      <c r="C55" s="15"/>
      <c r="D55" s="15">
        <f t="shared" si="1"/>
        <v>0</v>
      </c>
      <c r="E55" s="15"/>
      <c r="F55" s="38"/>
    </row>
    <row r="56" spans="1:6" s="6" customFormat="1" ht="75">
      <c r="A56" s="2" t="s">
        <v>133</v>
      </c>
      <c r="B56" s="12" t="s">
        <v>77</v>
      </c>
      <c r="C56" s="15">
        <v>52465</v>
      </c>
      <c r="D56" s="15">
        <f t="shared" si="1"/>
        <v>0</v>
      </c>
      <c r="E56" s="15">
        <v>52465</v>
      </c>
      <c r="F56" s="38"/>
    </row>
    <row r="57" spans="1:6" s="6" customFormat="1" ht="120">
      <c r="A57" s="2" t="s">
        <v>134</v>
      </c>
      <c r="B57" s="12" t="s">
        <v>95</v>
      </c>
      <c r="C57" s="15">
        <v>0</v>
      </c>
      <c r="D57" s="15">
        <f t="shared" si="1"/>
        <v>0</v>
      </c>
      <c r="E57" s="15">
        <v>0</v>
      </c>
      <c r="F57" s="38"/>
    </row>
    <row r="58" spans="1:6" s="6" customFormat="1" ht="90">
      <c r="A58" s="2" t="s">
        <v>135</v>
      </c>
      <c r="B58" s="12" t="s">
        <v>96</v>
      </c>
      <c r="C58" s="15">
        <v>59577.2</v>
      </c>
      <c r="D58" s="15">
        <f t="shared" si="1"/>
        <v>0</v>
      </c>
      <c r="E58" s="15">
        <v>59577.2</v>
      </c>
      <c r="F58" s="38"/>
    </row>
    <row r="59" spans="1:6" s="6" customFormat="1" ht="60">
      <c r="A59" s="17" t="s">
        <v>136</v>
      </c>
      <c r="B59" s="23" t="s">
        <v>137</v>
      </c>
      <c r="C59" s="15"/>
      <c r="D59" s="15">
        <f t="shared" si="1"/>
        <v>0</v>
      </c>
      <c r="E59" s="15"/>
      <c r="F59" s="38"/>
    </row>
    <row r="60" spans="1:6" s="6" customFormat="1" ht="90">
      <c r="A60" s="17" t="s">
        <v>138</v>
      </c>
      <c r="B60" s="23" t="s">
        <v>139</v>
      </c>
      <c r="C60" s="15"/>
      <c r="D60" s="15">
        <f t="shared" si="1"/>
        <v>0</v>
      </c>
      <c r="E60" s="15"/>
      <c r="F60" s="38"/>
    </row>
    <row r="61" spans="1:6" s="6" customFormat="1" ht="90">
      <c r="A61" s="17" t="s">
        <v>140</v>
      </c>
      <c r="B61" s="23" t="s">
        <v>141</v>
      </c>
      <c r="C61" s="15"/>
      <c r="D61" s="15">
        <f t="shared" si="1"/>
        <v>0</v>
      </c>
      <c r="E61" s="15"/>
      <c r="F61" s="38"/>
    </row>
    <row r="62" spans="1:6" s="6" customFormat="1" ht="60">
      <c r="A62" s="17" t="s">
        <v>142</v>
      </c>
      <c r="B62" s="23" t="s">
        <v>143</v>
      </c>
      <c r="C62" s="15"/>
      <c r="D62" s="15">
        <f t="shared" si="1"/>
        <v>0</v>
      </c>
      <c r="E62" s="15"/>
      <c r="F62" s="38"/>
    </row>
    <row r="63" spans="1:6" s="6" customFormat="1" ht="75">
      <c r="A63" s="17" t="s">
        <v>144</v>
      </c>
      <c r="B63" s="23" t="s">
        <v>145</v>
      </c>
      <c r="C63" s="15"/>
      <c r="D63" s="15">
        <f t="shared" si="1"/>
        <v>0</v>
      </c>
      <c r="E63" s="15"/>
      <c r="F63" s="38"/>
    </row>
    <row r="64" spans="1:6" s="6" customFormat="1" ht="75">
      <c r="A64" s="17" t="s">
        <v>146</v>
      </c>
      <c r="B64" s="24" t="s">
        <v>147</v>
      </c>
      <c r="C64" s="15"/>
      <c r="D64" s="15">
        <f t="shared" si="1"/>
        <v>0</v>
      </c>
      <c r="E64" s="15"/>
      <c r="F64" s="38"/>
    </row>
    <row r="65" spans="1:6" s="6" customFormat="1" ht="30">
      <c r="A65" s="2" t="s">
        <v>148</v>
      </c>
      <c r="B65" s="12" t="s">
        <v>73</v>
      </c>
      <c r="C65" s="15">
        <f>SUM(C66:C78)</f>
        <v>57619.2</v>
      </c>
      <c r="D65" s="15">
        <f>SUM(D66:D78)</f>
        <v>0</v>
      </c>
      <c r="E65" s="15">
        <f>SUM(E66:E78)</f>
        <v>57619.2</v>
      </c>
      <c r="F65" s="38"/>
    </row>
    <row r="66" spans="1:6" s="6" customFormat="1" ht="75">
      <c r="A66" s="2"/>
      <c r="B66" s="12" t="s">
        <v>74</v>
      </c>
      <c r="C66" s="15">
        <v>9973</v>
      </c>
      <c r="D66" s="15">
        <f aca="true" t="shared" si="2" ref="D66:D78">E66-C66</f>
        <v>0</v>
      </c>
      <c r="E66" s="15">
        <v>9973</v>
      </c>
      <c r="F66" s="39"/>
    </row>
    <row r="67" spans="1:6" s="6" customFormat="1" ht="30">
      <c r="A67" s="2"/>
      <c r="B67" s="12" t="s">
        <v>75</v>
      </c>
      <c r="C67" s="15">
        <v>12182.4</v>
      </c>
      <c r="D67" s="15">
        <f t="shared" si="2"/>
        <v>0</v>
      </c>
      <c r="E67" s="15">
        <v>12182.4</v>
      </c>
      <c r="F67" s="38"/>
    </row>
    <row r="68" spans="1:6" s="6" customFormat="1" ht="30">
      <c r="A68" s="2"/>
      <c r="B68" s="12" t="s">
        <v>94</v>
      </c>
      <c r="C68" s="15"/>
      <c r="D68" s="15">
        <f t="shared" si="2"/>
        <v>0</v>
      </c>
      <c r="E68" s="15"/>
      <c r="F68" s="38"/>
    </row>
    <row r="69" spans="1:6" s="6" customFormat="1" ht="60">
      <c r="A69" s="2"/>
      <c r="B69" s="12" t="s">
        <v>171</v>
      </c>
      <c r="C69" s="15"/>
      <c r="D69" s="15">
        <f t="shared" si="2"/>
        <v>0</v>
      </c>
      <c r="E69" s="15"/>
      <c r="F69" s="38"/>
    </row>
    <row r="70" spans="1:6" s="6" customFormat="1" ht="60">
      <c r="A70" s="2"/>
      <c r="B70" s="12" t="s">
        <v>76</v>
      </c>
      <c r="C70" s="15">
        <v>380.8</v>
      </c>
      <c r="D70" s="15">
        <f t="shared" si="2"/>
        <v>0</v>
      </c>
      <c r="E70" s="15">
        <v>380.8</v>
      </c>
      <c r="F70" s="38"/>
    </row>
    <row r="71" spans="1:6" s="6" customFormat="1" ht="60">
      <c r="A71" s="2"/>
      <c r="B71" s="12" t="s">
        <v>187</v>
      </c>
      <c r="C71" s="15">
        <v>5000</v>
      </c>
      <c r="D71" s="15">
        <f t="shared" si="2"/>
        <v>0</v>
      </c>
      <c r="E71" s="15">
        <v>5000</v>
      </c>
      <c r="F71" s="38"/>
    </row>
    <row r="72" spans="1:6" s="6" customFormat="1" ht="45">
      <c r="A72" s="2"/>
      <c r="B72" s="12" t="s">
        <v>188</v>
      </c>
      <c r="C72" s="15">
        <v>20000</v>
      </c>
      <c r="D72" s="15">
        <f t="shared" si="2"/>
        <v>0</v>
      </c>
      <c r="E72" s="15">
        <v>20000</v>
      </c>
      <c r="F72" s="38"/>
    </row>
    <row r="73" spans="1:6" s="6" customFormat="1" ht="45">
      <c r="A73" s="2"/>
      <c r="B73" s="12" t="s">
        <v>189</v>
      </c>
      <c r="C73" s="15">
        <v>10000</v>
      </c>
      <c r="D73" s="15">
        <f t="shared" si="2"/>
        <v>0</v>
      </c>
      <c r="E73" s="15">
        <v>10000</v>
      </c>
      <c r="F73" s="38"/>
    </row>
    <row r="74" spans="1:6" s="6" customFormat="1" ht="90">
      <c r="A74" s="2"/>
      <c r="B74" s="22" t="s">
        <v>125</v>
      </c>
      <c r="C74" s="15"/>
      <c r="D74" s="15">
        <f t="shared" si="2"/>
        <v>0</v>
      </c>
      <c r="E74" s="15"/>
      <c r="F74" s="38"/>
    </row>
    <row r="75" spans="1:6" s="6" customFormat="1" ht="75">
      <c r="A75" s="2"/>
      <c r="B75" s="12" t="s">
        <v>167</v>
      </c>
      <c r="C75" s="15"/>
      <c r="D75" s="15">
        <f t="shared" si="2"/>
        <v>0</v>
      </c>
      <c r="E75" s="15"/>
      <c r="F75" s="38"/>
    </row>
    <row r="76" spans="1:6" s="6" customFormat="1" ht="75">
      <c r="A76" s="2"/>
      <c r="B76" s="12" t="s">
        <v>168</v>
      </c>
      <c r="C76" s="15"/>
      <c r="D76" s="15">
        <f t="shared" si="2"/>
        <v>0</v>
      </c>
      <c r="E76" s="15"/>
      <c r="F76" s="38"/>
    </row>
    <row r="77" spans="1:6" s="6" customFormat="1" ht="45">
      <c r="A77" s="2"/>
      <c r="B77" s="52" t="s">
        <v>126</v>
      </c>
      <c r="C77" s="15">
        <v>83</v>
      </c>
      <c r="D77" s="15">
        <f t="shared" si="2"/>
        <v>0</v>
      </c>
      <c r="E77" s="15">
        <v>83</v>
      </c>
      <c r="F77" s="38"/>
    </row>
    <row r="78" spans="1:6" s="6" customFormat="1" ht="30">
      <c r="A78" s="2"/>
      <c r="B78" s="12" t="s">
        <v>169</v>
      </c>
      <c r="C78" s="15"/>
      <c r="D78" s="15">
        <f t="shared" si="2"/>
        <v>0</v>
      </c>
      <c r="E78" s="15"/>
      <c r="F78" s="38"/>
    </row>
    <row r="79" spans="1:6" s="6" customFormat="1" ht="42.75">
      <c r="A79" s="3" t="s">
        <v>31</v>
      </c>
      <c r="B79" s="19" t="s">
        <v>30</v>
      </c>
      <c r="C79" s="14">
        <f>SUM(C80:C88,C105:C111)</f>
        <v>226093.89999999997</v>
      </c>
      <c r="D79" s="14">
        <f>SUM(D80:D88,D105:D111)</f>
        <v>1000</v>
      </c>
      <c r="E79" s="14">
        <f>SUM(E80:E88,E105:E111)</f>
        <v>227093.89999999997</v>
      </c>
      <c r="F79" s="38"/>
    </row>
    <row r="80" spans="1:6" s="6" customFormat="1" ht="45">
      <c r="A80" s="2" t="s">
        <v>149</v>
      </c>
      <c r="B80" s="25" t="s">
        <v>79</v>
      </c>
      <c r="C80" s="15">
        <v>24356</v>
      </c>
      <c r="D80" s="15">
        <f aca="true" t="shared" si="3" ref="D80:D87">E80-C80</f>
        <v>0</v>
      </c>
      <c r="E80" s="15">
        <v>24356</v>
      </c>
      <c r="F80" s="38"/>
    </row>
    <row r="81" spans="1:6" s="6" customFormat="1" ht="60">
      <c r="A81" s="2" t="s">
        <v>150</v>
      </c>
      <c r="B81" s="12" t="s">
        <v>151</v>
      </c>
      <c r="C81" s="15">
        <v>268.3</v>
      </c>
      <c r="D81" s="15">
        <f t="shared" si="3"/>
        <v>0</v>
      </c>
      <c r="E81" s="15">
        <v>268.3</v>
      </c>
      <c r="F81" s="38"/>
    </row>
    <row r="82" spans="1:6" s="6" customFormat="1" ht="75">
      <c r="A82" s="9" t="s">
        <v>152</v>
      </c>
      <c r="B82" s="53" t="s">
        <v>106</v>
      </c>
      <c r="C82" s="18">
        <v>1072</v>
      </c>
      <c r="D82" s="15">
        <f t="shared" si="3"/>
        <v>0</v>
      </c>
      <c r="E82" s="18">
        <v>1072</v>
      </c>
      <c r="F82" s="38"/>
    </row>
    <row r="83" spans="1:6" s="6" customFormat="1" ht="45">
      <c r="A83" s="2" t="s">
        <v>153</v>
      </c>
      <c r="B83" s="26" t="s">
        <v>127</v>
      </c>
      <c r="C83" s="15">
        <v>0</v>
      </c>
      <c r="D83" s="15">
        <f t="shared" si="3"/>
        <v>0</v>
      </c>
      <c r="E83" s="15">
        <v>0</v>
      </c>
      <c r="F83" s="38"/>
    </row>
    <row r="84" spans="1:6" s="6" customFormat="1" ht="60">
      <c r="A84" s="2" t="s">
        <v>154</v>
      </c>
      <c r="B84" s="26" t="s">
        <v>108</v>
      </c>
      <c r="C84" s="15">
        <v>1047</v>
      </c>
      <c r="D84" s="15">
        <f t="shared" si="3"/>
        <v>0</v>
      </c>
      <c r="E84" s="15">
        <v>1047</v>
      </c>
      <c r="F84" s="38"/>
    </row>
    <row r="85" spans="1:6" s="6" customFormat="1" ht="45">
      <c r="A85" s="2" t="s">
        <v>155</v>
      </c>
      <c r="B85" s="26" t="s">
        <v>190</v>
      </c>
      <c r="C85" s="15">
        <v>458.4</v>
      </c>
      <c r="D85" s="15">
        <f t="shared" si="3"/>
        <v>0</v>
      </c>
      <c r="E85" s="15">
        <v>458.4</v>
      </c>
      <c r="F85" s="39"/>
    </row>
    <row r="86" spans="1:6" s="6" customFormat="1" ht="60">
      <c r="A86" s="2" t="s">
        <v>81</v>
      </c>
      <c r="B86" s="26" t="s">
        <v>80</v>
      </c>
      <c r="C86" s="15">
        <v>0</v>
      </c>
      <c r="D86" s="15">
        <f t="shared" si="3"/>
        <v>1000</v>
      </c>
      <c r="E86" s="15">
        <v>1000</v>
      </c>
      <c r="F86" s="38"/>
    </row>
    <row r="87" spans="1:6" s="6" customFormat="1" ht="60">
      <c r="A87" s="2" t="s">
        <v>156</v>
      </c>
      <c r="B87" s="27" t="s">
        <v>109</v>
      </c>
      <c r="C87" s="15">
        <v>16121.4</v>
      </c>
      <c r="D87" s="15">
        <f t="shared" si="3"/>
        <v>0</v>
      </c>
      <c r="E87" s="15">
        <v>16121.4</v>
      </c>
      <c r="F87" s="38"/>
    </row>
    <row r="88" spans="1:6" s="6" customFormat="1" ht="45">
      <c r="A88" s="2" t="s">
        <v>157</v>
      </c>
      <c r="B88" s="27" t="s">
        <v>82</v>
      </c>
      <c r="C88" s="15">
        <f>SUM(C89:C104)</f>
        <v>154374.19999999998</v>
      </c>
      <c r="D88" s="15">
        <f>SUM(D89:D104)</f>
        <v>0</v>
      </c>
      <c r="E88" s="15">
        <f>SUM(E89:E104)</f>
        <v>154374.19999999998</v>
      </c>
      <c r="F88" s="38"/>
    </row>
    <row r="89" spans="1:6" s="6" customFormat="1" ht="30">
      <c r="A89" s="2"/>
      <c r="B89" s="27" t="s">
        <v>78</v>
      </c>
      <c r="C89" s="15">
        <v>327</v>
      </c>
      <c r="D89" s="15">
        <f aca="true" t="shared" si="4" ref="D89:D111">E89-C89</f>
        <v>0</v>
      </c>
      <c r="E89" s="15">
        <v>327</v>
      </c>
      <c r="F89" s="38"/>
    </row>
    <row r="90" spans="1:6" s="6" customFormat="1" ht="120">
      <c r="A90" s="2"/>
      <c r="B90" s="26" t="s">
        <v>83</v>
      </c>
      <c r="C90" s="15">
        <v>89038.7</v>
      </c>
      <c r="D90" s="15">
        <f t="shared" si="4"/>
        <v>0</v>
      </c>
      <c r="E90" s="15">
        <v>89038.7</v>
      </c>
      <c r="F90" s="38"/>
    </row>
    <row r="91" spans="1:6" s="6" customFormat="1" ht="45">
      <c r="A91" s="2"/>
      <c r="B91" s="26" t="s">
        <v>84</v>
      </c>
      <c r="C91" s="15">
        <v>2254</v>
      </c>
      <c r="D91" s="15">
        <f t="shared" si="4"/>
        <v>0</v>
      </c>
      <c r="E91" s="15">
        <v>2254</v>
      </c>
      <c r="F91" s="38"/>
    </row>
    <row r="92" spans="1:6" s="6" customFormat="1" ht="60">
      <c r="A92" s="2"/>
      <c r="B92" s="26" t="s">
        <v>85</v>
      </c>
      <c r="C92" s="15">
        <v>12159</v>
      </c>
      <c r="D92" s="15">
        <f t="shared" si="4"/>
        <v>0</v>
      </c>
      <c r="E92" s="15">
        <v>12159</v>
      </c>
      <c r="F92" s="38"/>
    </row>
    <row r="93" spans="1:6" s="6" customFormat="1" ht="75">
      <c r="A93" s="2"/>
      <c r="B93" s="50" t="s">
        <v>86</v>
      </c>
      <c r="C93" s="15">
        <v>484</v>
      </c>
      <c r="D93" s="15">
        <f t="shared" si="4"/>
        <v>0</v>
      </c>
      <c r="E93" s="15">
        <v>484</v>
      </c>
      <c r="F93" s="38"/>
    </row>
    <row r="94" spans="1:6" s="6" customFormat="1" ht="60">
      <c r="A94" s="2"/>
      <c r="B94" s="28" t="s">
        <v>107</v>
      </c>
      <c r="C94" s="15">
        <v>21027</v>
      </c>
      <c r="D94" s="15">
        <f t="shared" si="4"/>
        <v>0</v>
      </c>
      <c r="E94" s="15">
        <v>21027</v>
      </c>
      <c r="F94" s="38"/>
    </row>
    <row r="95" spans="1:6" s="6" customFormat="1" ht="45">
      <c r="A95" s="2"/>
      <c r="B95" s="28" t="s">
        <v>170</v>
      </c>
      <c r="C95" s="15">
        <v>6403</v>
      </c>
      <c r="D95" s="15">
        <f t="shared" si="4"/>
        <v>0</v>
      </c>
      <c r="E95" s="15">
        <v>6403</v>
      </c>
      <c r="F95" s="38"/>
    </row>
    <row r="96" spans="1:6" s="6" customFormat="1" ht="105">
      <c r="A96" s="2"/>
      <c r="B96" s="51" t="s">
        <v>87</v>
      </c>
      <c r="C96" s="15">
        <v>1107</v>
      </c>
      <c r="D96" s="15">
        <f t="shared" si="4"/>
        <v>0</v>
      </c>
      <c r="E96" s="15">
        <v>1107</v>
      </c>
      <c r="F96" s="38"/>
    </row>
    <row r="97" spans="1:6" s="6" customFormat="1" ht="135">
      <c r="A97" s="2"/>
      <c r="B97" s="26" t="s">
        <v>88</v>
      </c>
      <c r="C97" s="15">
        <v>12080.8</v>
      </c>
      <c r="D97" s="15">
        <f t="shared" si="4"/>
        <v>0</v>
      </c>
      <c r="E97" s="15">
        <v>12080.8</v>
      </c>
      <c r="F97" s="38"/>
    </row>
    <row r="98" spans="1:6" s="6" customFormat="1" ht="45">
      <c r="A98" s="2"/>
      <c r="B98" s="26" t="s">
        <v>89</v>
      </c>
      <c r="C98" s="15">
        <v>3272</v>
      </c>
      <c r="D98" s="15">
        <f t="shared" si="4"/>
        <v>0</v>
      </c>
      <c r="E98" s="15">
        <v>3272</v>
      </c>
      <c r="F98" s="38"/>
    </row>
    <row r="99" spans="1:6" s="6" customFormat="1" ht="30">
      <c r="A99" s="2"/>
      <c r="B99" s="26" t="s">
        <v>90</v>
      </c>
      <c r="C99" s="15">
        <v>2100</v>
      </c>
      <c r="D99" s="15">
        <f t="shared" si="4"/>
        <v>0</v>
      </c>
      <c r="E99" s="15">
        <v>2100</v>
      </c>
      <c r="F99" s="38"/>
    </row>
    <row r="100" spans="1:6" s="6" customFormat="1" ht="105">
      <c r="A100" s="2"/>
      <c r="B100" s="26" t="s">
        <v>91</v>
      </c>
      <c r="C100" s="15">
        <v>685</v>
      </c>
      <c r="D100" s="15">
        <f t="shared" si="4"/>
        <v>0</v>
      </c>
      <c r="E100" s="15">
        <v>685</v>
      </c>
      <c r="F100" s="38"/>
    </row>
    <row r="101" spans="1:6" s="6" customFormat="1" ht="60">
      <c r="A101" s="2"/>
      <c r="B101" s="26" t="s">
        <v>92</v>
      </c>
      <c r="C101" s="15">
        <v>0.8</v>
      </c>
      <c r="D101" s="15">
        <f t="shared" si="4"/>
        <v>0</v>
      </c>
      <c r="E101" s="15">
        <v>0.8</v>
      </c>
      <c r="F101" s="38"/>
    </row>
    <row r="102" spans="1:6" s="6" customFormat="1" ht="105">
      <c r="A102" s="2"/>
      <c r="B102" s="29" t="s">
        <v>110</v>
      </c>
      <c r="C102" s="15">
        <v>1425</v>
      </c>
      <c r="D102" s="15">
        <f t="shared" si="4"/>
        <v>0</v>
      </c>
      <c r="E102" s="15">
        <v>1425</v>
      </c>
      <c r="F102" s="38"/>
    </row>
    <row r="103" spans="1:6" s="6" customFormat="1" ht="90">
      <c r="A103" s="2"/>
      <c r="B103" s="30" t="s">
        <v>112</v>
      </c>
      <c r="C103" s="15">
        <v>1909.3</v>
      </c>
      <c r="D103" s="15">
        <f t="shared" si="4"/>
        <v>0</v>
      </c>
      <c r="E103" s="15">
        <v>1909.3</v>
      </c>
      <c r="F103" s="38"/>
    </row>
    <row r="104" spans="1:6" s="6" customFormat="1" ht="45">
      <c r="A104" s="2"/>
      <c r="B104" s="30" t="s">
        <v>191</v>
      </c>
      <c r="C104" s="15">
        <v>101.6</v>
      </c>
      <c r="D104" s="15">
        <f t="shared" si="4"/>
        <v>0</v>
      </c>
      <c r="E104" s="15">
        <v>101.6</v>
      </c>
      <c r="F104" s="38"/>
    </row>
    <row r="105" spans="1:6" s="6" customFormat="1" ht="90">
      <c r="A105" s="2" t="s">
        <v>158</v>
      </c>
      <c r="B105" s="26" t="s">
        <v>93</v>
      </c>
      <c r="C105" s="15">
        <v>6466</v>
      </c>
      <c r="D105" s="15">
        <f t="shared" si="4"/>
        <v>0</v>
      </c>
      <c r="E105" s="15">
        <v>6466</v>
      </c>
      <c r="F105" s="38"/>
    </row>
    <row r="106" spans="1:6" s="6" customFormat="1" ht="75">
      <c r="A106" s="2" t="s">
        <v>159</v>
      </c>
      <c r="B106" s="26" t="s">
        <v>111</v>
      </c>
      <c r="C106" s="15">
        <v>13299.9</v>
      </c>
      <c r="D106" s="15">
        <f t="shared" si="4"/>
        <v>0</v>
      </c>
      <c r="E106" s="15">
        <v>13299.9</v>
      </c>
      <c r="F106" s="38"/>
    </row>
    <row r="107" spans="1:5" ht="120">
      <c r="A107" s="2" t="s">
        <v>160</v>
      </c>
      <c r="B107" s="26" t="s">
        <v>113</v>
      </c>
      <c r="C107" s="15">
        <v>2759.8</v>
      </c>
      <c r="D107" s="15">
        <f t="shared" si="4"/>
        <v>0</v>
      </c>
      <c r="E107" s="15">
        <v>2759.8</v>
      </c>
    </row>
    <row r="108" spans="1:5" ht="30">
      <c r="A108" s="2" t="s">
        <v>161</v>
      </c>
      <c r="B108" s="30" t="s">
        <v>128</v>
      </c>
      <c r="C108" s="15">
        <v>1935</v>
      </c>
      <c r="D108" s="15">
        <f t="shared" si="4"/>
        <v>0</v>
      </c>
      <c r="E108" s="15">
        <v>1935</v>
      </c>
    </row>
    <row r="109" spans="1:5" ht="75">
      <c r="A109" s="2" t="s">
        <v>162</v>
      </c>
      <c r="B109" s="26" t="s">
        <v>114</v>
      </c>
      <c r="C109" s="15">
        <v>2819.9</v>
      </c>
      <c r="D109" s="15">
        <f t="shared" si="4"/>
        <v>0</v>
      </c>
      <c r="E109" s="15">
        <v>2819.9</v>
      </c>
    </row>
    <row r="110" spans="1:5" ht="135">
      <c r="A110" s="2" t="s">
        <v>163</v>
      </c>
      <c r="B110" s="31" t="s">
        <v>117</v>
      </c>
      <c r="C110" s="15"/>
      <c r="D110" s="15">
        <f t="shared" si="4"/>
        <v>0</v>
      </c>
      <c r="E110" s="15"/>
    </row>
    <row r="111" spans="1:5" ht="75">
      <c r="A111" s="2" t="s">
        <v>164</v>
      </c>
      <c r="B111" s="32" t="s">
        <v>115</v>
      </c>
      <c r="C111" s="15">
        <v>1116</v>
      </c>
      <c r="D111" s="15">
        <f t="shared" si="4"/>
        <v>0</v>
      </c>
      <c r="E111" s="15">
        <v>1116</v>
      </c>
    </row>
    <row r="112" spans="1:5" ht="15.75">
      <c r="A112" s="3" t="s">
        <v>32</v>
      </c>
      <c r="B112" s="33" t="s">
        <v>26</v>
      </c>
      <c r="C112" s="14">
        <f>C113</f>
        <v>0</v>
      </c>
      <c r="D112" s="14">
        <f>D113</f>
        <v>0</v>
      </c>
      <c r="E112" s="14">
        <f>E113</f>
        <v>0</v>
      </c>
    </row>
    <row r="113" spans="1:5" ht="75">
      <c r="A113" s="2" t="s">
        <v>165</v>
      </c>
      <c r="B113" s="34" t="s">
        <v>166</v>
      </c>
      <c r="C113" s="15"/>
      <c r="D113" s="15">
        <f>E113-C113</f>
        <v>0</v>
      </c>
      <c r="E113" s="15"/>
    </row>
    <row r="114" spans="1:5" ht="15.75">
      <c r="A114" s="3" t="s">
        <v>116</v>
      </c>
      <c r="B114" s="33" t="s">
        <v>119</v>
      </c>
      <c r="C114" s="14">
        <f>C115</f>
        <v>0</v>
      </c>
      <c r="D114" s="14">
        <f>D115</f>
        <v>0</v>
      </c>
      <c r="E114" s="14">
        <f>E115</f>
        <v>0</v>
      </c>
    </row>
    <row r="115" spans="1:5" ht="30">
      <c r="A115" s="2" t="s">
        <v>68</v>
      </c>
      <c r="B115" s="35" t="s">
        <v>69</v>
      </c>
      <c r="C115" s="15">
        <v>0</v>
      </c>
      <c r="D115" s="15">
        <f>E115-C115</f>
        <v>0</v>
      </c>
      <c r="E115" s="15">
        <v>0</v>
      </c>
    </row>
    <row r="116" spans="1:5" ht="75">
      <c r="A116" s="3" t="s">
        <v>196</v>
      </c>
      <c r="B116" s="57" t="s">
        <v>194</v>
      </c>
      <c r="C116" s="15">
        <v>0</v>
      </c>
      <c r="D116" s="15">
        <f>E116-C116</f>
        <v>0</v>
      </c>
      <c r="E116" s="15">
        <v>0</v>
      </c>
    </row>
    <row r="117" spans="1:5" ht="60">
      <c r="A117" s="3" t="s">
        <v>195</v>
      </c>
      <c r="B117" s="57" t="s">
        <v>124</v>
      </c>
      <c r="C117" s="15">
        <v>0</v>
      </c>
      <c r="D117" s="15">
        <f>E117-C117</f>
        <v>-2926.31966</v>
      </c>
      <c r="E117" s="15">
        <v>-2926.31966</v>
      </c>
    </row>
    <row r="118" spans="1:5" ht="15.75">
      <c r="A118" s="3"/>
      <c r="B118" s="11" t="s">
        <v>120</v>
      </c>
      <c r="C118" s="14">
        <f>C7+C47</f>
        <v>645912.3999999999</v>
      </c>
      <c r="D118" s="14">
        <f>D7+D47</f>
        <v>-1926.3196600000006</v>
      </c>
      <c r="E118" s="14">
        <f>E7+E47</f>
        <v>643986.08034</v>
      </c>
    </row>
  </sheetData>
  <mergeCells count="1">
    <mergeCell ref="A3:E3"/>
  </mergeCells>
  <printOptions/>
  <pageMargins left="0.7874015748031497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2011-03-11T08:58:30Z</cp:lastPrinted>
  <dcterms:created xsi:type="dcterms:W3CDTF">2005-10-31T07:03:47Z</dcterms:created>
  <dcterms:modified xsi:type="dcterms:W3CDTF">2011-03-15T05:23:11Z</dcterms:modified>
  <cp:category/>
  <cp:version/>
  <cp:contentType/>
  <cp:contentStatus/>
</cp:coreProperties>
</file>